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2" windowHeight="10032"/>
  </bookViews>
  <sheets>
    <sheet name="Reference Sheet" sheetId="3" r:id="rId1"/>
    <sheet name="Branch Space Guidelines" sheetId="1" r:id="rId2"/>
  </sheets>
  <calcPr calcId="145621"/>
</workbook>
</file>

<file path=xl/calcChain.xml><?xml version="1.0" encoding="utf-8"?>
<calcChain xmlns="http://schemas.openxmlformats.org/spreadsheetml/2006/main">
  <c r="I12" i="1" l="1"/>
  <c r="F12" i="1"/>
  <c r="C12" i="1"/>
  <c r="I11" i="1"/>
  <c r="H11" i="1"/>
  <c r="F11" i="1"/>
  <c r="C11" i="1"/>
  <c r="E6" i="1"/>
  <c r="K7" i="1"/>
  <c r="K6" i="1"/>
  <c r="I7" i="1"/>
  <c r="H7" i="1"/>
  <c r="I6" i="1"/>
  <c r="H6" i="1"/>
  <c r="F6" i="1"/>
  <c r="F7" i="1"/>
  <c r="E7" i="1"/>
  <c r="C7" i="1"/>
  <c r="C6" i="1"/>
  <c r="B7" i="1"/>
  <c r="B6" i="1"/>
  <c r="C23" i="1" l="1"/>
  <c r="C24" i="1" s="1"/>
  <c r="C25" i="1" s="1"/>
  <c r="F23" i="1"/>
  <c r="F24" i="1" s="1"/>
  <c r="F25" i="1" s="1"/>
  <c r="I23" i="1"/>
  <c r="I24" i="1" s="1"/>
  <c r="I25" i="1" s="1"/>
  <c r="K12" i="1"/>
  <c r="H12" i="1"/>
  <c r="H23" i="1" s="1"/>
  <c r="H24" i="1" s="1"/>
  <c r="H25" i="1" s="1"/>
  <c r="E12" i="1"/>
  <c r="B12" i="1"/>
  <c r="K11" i="1"/>
  <c r="E11" i="1"/>
  <c r="B11" i="1"/>
  <c r="K23" i="1" l="1"/>
  <c r="K24" i="1" s="1"/>
  <c r="K25" i="1" s="1"/>
  <c r="B23" i="1"/>
  <c r="B24" i="1" s="1"/>
  <c r="B25" i="1" s="1"/>
  <c r="E23" i="1"/>
  <c r="E24" i="1" s="1"/>
  <c r="E25" i="1" s="1"/>
</calcChain>
</file>

<file path=xl/sharedStrings.xml><?xml version="1.0" encoding="utf-8"?>
<sst xmlns="http://schemas.openxmlformats.org/spreadsheetml/2006/main" count="114" uniqueCount="89">
  <si>
    <t>Small</t>
  </si>
  <si>
    <t>Medium</t>
  </si>
  <si>
    <t>Large</t>
  </si>
  <si>
    <t>Urban</t>
  </si>
  <si>
    <t>Component</t>
  </si>
  <si>
    <t>17.5 FTE</t>
  </si>
  <si>
    <t>Qualifications of Branch Supervisor</t>
  </si>
  <si>
    <t>Qualifications of other staff</t>
  </si>
  <si>
    <t>Professional librarian</t>
  </si>
  <si>
    <t xml:space="preserve">2 additional professional librarians
</t>
  </si>
  <si>
    <t>Work room</t>
  </si>
  <si>
    <t>Collections @ 8 vol/s.f.</t>
  </si>
  <si>
    <t>Minimum</t>
  </si>
  <si>
    <t>Maximum</t>
  </si>
  <si>
    <t>2.5 FTE</t>
  </si>
  <si>
    <t>1 FTE</t>
  </si>
  <si>
    <t xml:space="preserve"> 5 FTE</t>
  </si>
  <si>
    <t>Staff Complement</t>
  </si>
  <si>
    <t>Net library space</t>
  </si>
  <si>
    <t>2500 s.f.</t>
  </si>
  <si>
    <t>5,000 s.f.</t>
  </si>
  <si>
    <t>10,000 s.f.</t>
  </si>
  <si>
    <t>35,000 s.f.</t>
  </si>
  <si>
    <t>Hours of operation per week</t>
  </si>
  <si>
    <t>ARUPLO Best Practices</t>
  </si>
  <si>
    <t>User seating</t>
  </si>
  <si>
    <t>User seating @ 35 s.f. ea.</t>
  </si>
  <si>
    <t>Components total</t>
  </si>
  <si>
    <t>Public computers @ 35 s.f.</t>
  </si>
  <si>
    <t>Computers</t>
  </si>
  <si>
    <t>Program Room</t>
  </si>
  <si>
    <t>Study Room(s)</t>
  </si>
  <si>
    <t>Branch Space Guidelines</t>
  </si>
  <si>
    <t>Collections</t>
  </si>
  <si>
    <t xml:space="preserve">specifically the unit sizes of the components approach.  These were then blended into general categories. </t>
  </si>
  <si>
    <t>https://www.sols.org/index.php/develop-your-library-staff/sols-publications/167-develop-your-library-staff/sols-publications/library-development-guides/455-making-the-case-for-your-building-project</t>
  </si>
  <si>
    <t>Collections @ 6.5 vol/s.f.</t>
  </si>
  <si>
    <t>Libraries should consider their specific needs when developing or assessing the requirements for each branch library.</t>
  </si>
  <si>
    <t>Unit Sizes</t>
  </si>
  <si>
    <t xml:space="preserve">Collections </t>
  </si>
  <si>
    <t>Square Feet</t>
  </si>
  <si>
    <t>Display collections</t>
  </si>
  <si>
    <t>Notes</t>
  </si>
  <si>
    <t>Public Service Areas</t>
  </si>
  <si>
    <t>Blended seating, assuming a mix of lounge and desk.</t>
  </si>
  <si>
    <t>30 to 40, averaged to 35</t>
  </si>
  <si>
    <t>Areas highlighted refer directly to ARUPLO Guidelines and Best Practices, above.</t>
  </si>
  <si>
    <t>15 per user</t>
  </si>
  <si>
    <t>Program Room(s)</t>
  </si>
  <si>
    <t>Minimum to accommodate a class of 30 students. May also include kitchenette and storage.</t>
  </si>
  <si>
    <t>Local history</t>
  </si>
  <si>
    <t>Group study room</t>
  </si>
  <si>
    <t>1 table and 6 chairs</t>
  </si>
  <si>
    <t>Also to consider Library Café, Friends' book shop, literacy centre, maker spaces, etc.</t>
  </si>
  <si>
    <t>Staff Service Areas</t>
  </si>
  <si>
    <t>Service/circulation desk</t>
  </si>
  <si>
    <t>Staff service/circ</t>
  </si>
  <si>
    <t>175 per staff</t>
  </si>
  <si>
    <t>Workrooms</t>
  </si>
  <si>
    <t>150 per staff</t>
  </si>
  <si>
    <t>Assumes some tech and support services provided by admin offices elsewhere.</t>
  </si>
  <si>
    <t>Emerging trend for a smaller service desk, roaming staff, self check-out stations.</t>
  </si>
  <si>
    <t>Includes private offices as required.</t>
  </si>
  <si>
    <t>Staff lunchroom and lockers</t>
  </si>
  <si>
    <t>Staff washroom</t>
  </si>
  <si>
    <t>Staff lunchroom</t>
  </si>
  <si>
    <t>35 per staff</t>
  </si>
  <si>
    <t>Branch libraries may have several part-time staff, need to plan for not just FTE.</t>
  </si>
  <si>
    <t xml:space="preserve">SUBTOTAL </t>
  </si>
  <si>
    <t>Non-Assignable Space 25%</t>
  </si>
  <si>
    <t>Additional spaces</t>
  </si>
  <si>
    <r>
      <t xml:space="preserve">The space requirements (unit sizes) used  were taken from the book, </t>
    </r>
    <r>
      <rPr>
        <u/>
        <sz val="11"/>
        <color theme="1"/>
        <rFont val="Calibri"/>
        <family val="2"/>
        <scheme val="minor"/>
      </rPr>
      <t>Making the Case for Your Library Building Project</t>
    </r>
    <r>
      <rPr>
        <sz val="11"/>
        <color theme="1"/>
        <rFont val="Calibri"/>
        <family val="2"/>
        <scheme val="minor"/>
      </rPr>
      <t>, published by the Southern Ontario Library Service in 2010,</t>
    </r>
  </si>
  <si>
    <t>Non-assignable spaces</t>
  </si>
  <si>
    <t>Wall thicknesses, building services, chases, mechanical.</t>
  </si>
  <si>
    <t>Corridors, foyer, waiting areas, public washrooms, including universal.</t>
  </si>
  <si>
    <t xml:space="preserve">Loading areas, garbage, recycling, custodian, storage, closets. </t>
  </si>
  <si>
    <t xml:space="preserve">Maker Space(s) </t>
  </si>
  <si>
    <t>Assumes single storey building, FADS standards.</t>
  </si>
  <si>
    <t>Blended collections. No adjustment for periodical or DVD shelving, FADS.</t>
  </si>
  <si>
    <t>at 25%</t>
  </si>
  <si>
    <t>(in square feet)</t>
  </si>
  <si>
    <t>Per-capita approach, 
for comparison (net)</t>
  </si>
  <si>
    <t>Number of items in physical collection</t>
  </si>
  <si>
    <t>Library competency. Post-secondary education and/or library training. Excel Certificate in Small Library Management and/or Library Technician Diploma</t>
  </si>
  <si>
    <t>Professional librarian or Library competency, e.g. post-secondary education plus Excel or Library Technician</t>
  </si>
  <si>
    <t>Library competency, e.g. post-secondary education plus Excel or Library Technician</t>
  </si>
  <si>
    <t>2 additional professional librarians</t>
  </si>
  <si>
    <t xml:space="preserve">Branch Space Guidelines </t>
  </si>
  <si>
    <r>
      <t>ARUPLO Guidelines (</t>
    </r>
    <r>
      <rPr>
        <sz val="18"/>
        <color theme="1"/>
        <rFont val="Calibri"/>
        <family val="2"/>
        <scheme val="minor"/>
      </rPr>
      <t>3rd Edition)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</si>
</sst>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vertical="top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1" xfId="1" applyNumberFormat="1" applyFont="1" applyBorder="1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0" fillId="2" borderId="0" xfId="0" applyFill="1" applyAlignment="1"/>
    <xf numFmtId="0" fontId="0" fillId="2" borderId="0" xfId="0" applyFill="1" applyAlignment="1">
      <alignment wrapText="1"/>
    </xf>
    <xf numFmtId="0" fontId="5" fillId="0" borderId="0" xfId="0" applyFont="1" applyAlignment="1">
      <alignment horizontal="center"/>
    </xf>
    <xf numFmtId="164" fontId="5" fillId="0" borderId="0" xfId="1" applyNumberFormat="1" applyFont="1"/>
    <xf numFmtId="164" fontId="0" fillId="0" borderId="0" xfId="1" applyNumberFormat="1" applyFont="1"/>
    <xf numFmtId="0" fontId="7" fillId="0" borderId="0" xfId="0" applyFont="1"/>
    <xf numFmtId="0" fontId="0" fillId="0" borderId="0" xfId="0" applyBorder="1"/>
    <xf numFmtId="164" fontId="0" fillId="2" borderId="1" xfId="1" applyNumberFormat="1" applyFont="1" applyFill="1" applyBorder="1"/>
    <xf numFmtId="164" fontId="0" fillId="0" borderId="0" xfId="1" applyNumberFormat="1" applyFont="1" applyFill="1"/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164" fontId="5" fillId="0" borderId="10" xfId="1" applyNumberFormat="1" applyFont="1" applyBorder="1"/>
    <xf numFmtId="0" fontId="9" fillId="0" borderId="0" xfId="0" applyFont="1" applyAlignment="1">
      <alignment horizontal="center"/>
    </xf>
    <xf numFmtId="0" fontId="0" fillId="2" borderId="0" xfId="0" applyFill="1"/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G45"/>
  <sheetViews>
    <sheetView tabSelected="1" workbookViewId="0">
      <selection activeCell="K4" sqref="K4"/>
    </sheetView>
  </sheetViews>
  <sheetFormatPr defaultRowHeight="14.4" x14ac:dyDescent="0.3"/>
  <cols>
    <col min="1" max="1" width="19.5546875" style="2" customWidth="1"/>
    <col min="2" max="2" width="29.88671875" style="2" customWidth="1"/>
    <col min="3" max="3" width="15.6640625" style="2" customWidth="1"/>
    <col min="4" max="4" width="4.44140625" style="2" customWidth="1"/>
    <col min="5" max="5" width="32.109375" style="2" customWidth="1"/>
    <col min="6" max="6" width="15.6640625" style="2" customWidth="1"/>
    <col min="7" max="7" width="4.44140625" style="2" customWidth="1"/>
    <col min="8" max="8" width="27.109375" style="2" customWidth="1"/>
    <col min="9" max="9" width="15.6640625" style="2" customWidth="1"/>
    <col min="10" max="10" width="4.44140625" style="2" customWidth="1"/>
    <col min="11" max="11" width="27.109375" style="2" customWidth="1"/>
  </cols>
  <sheetData>
    <row r="1" spans="1:11" s="8" customFormat="1" ht="23.25" x14ac:dyDescent="0.35">
      <c r="A1" s="8" t="s">
        <v>88</v>
      </c>
    </row>
    <row r="3" spans="1:11" s="27" customFormat="1" ht="31.5" customHeight="1" x14ac:dyDescent="0.25">
      <c r="A3" s="24"/>
      <c r="B3" s="67" t="s">
        <v>0</v>
      </c>
      <c r="C3" s="68"/>
      <c r="D3" s="25"/>
      <c r="E3" s="67" t="s">
        <v>1</v>
      </c>
      <c r="F3" s="68"/>
      <c r="G3" s="25"/>
      <c r="H3" s="67" t="s">
        <v>2</v>
      </c>
      <c r="I3" s="68"/>
      <c r="J3" s="25"/>
      <c r="K3" s="26" t="s">
        <v>3</v>
      </c>
    </row>
    <row r="4" spans="1:11" s="23" customFormat="1" ht="18.75" x14ac:dyDescent="0.25">
      <c r="A4" s="20"/>
      <c r="B4" s="69"/>
      <c r="C4" s="70"/>
      <c r="D4" s="21"/>
      <c r="E4" s="69"/>
      <c r="F4" s="70"/>
      <c r="G4" s="21"/>
      <c r="H4" s="69"/>
      <c r="I4" s="70"/>
      <c r="J4" s="21"/>
      <c r="K4" s="22"/>
    </row>
    <row r="5" spans="1:11" s="7" customFormat="1" ht="18.75" x14ac:dyDescent="0.3">
      <c r="A5" s="5"/>
      <c r="B5" s="13" t="s">
        <v>12</v>
      </c>
      <c r="C5" s="13" t="s">
        <v>13</v>
      </c>
      <c r="D5" s="6"/>
      <c r="E5" s="13" t="s">
        <v>12</v>
      </c>
      <c r="F5" s="13" t="s">
        <v>13</v>
      </c>
      <c r="G5" s="6"/>
      <c r="H5" s="13" t="s">
        <v>12</v>
      </c>
      <c r="I5" s="13" t="s">
        <v>13</v>
      </c>
      <c r="J5" s="6"/>
      <c r="K5" s="13" t="s">
        <v>12</v>
      </c>
    </row>
    <row r="6" spans="1:11" s="17" customFormat="1" ht="25.5" customHeight="1" x14ac:dyDescent="0.25">
      <c r="A6" s="14" t="s">
        <v>18</v>
      </c>
      <c r="B6" s="15" t="s">
        <v>19</v>
      </c>
      <c r="C6" s="15" t="s">
        <v>20</v>
      </c>
      <c r="D6" s="16"/>
      <c r="E6" s="15" t="s">
        <v>20</v>
      </c>
      <c r="F6" s="18" t="s">
        <v>21</v>
      </c>
      <c r="G6" s="16"/>
      <c r="H6" s="18" t="s">
        <v>21</v>
      </c>
      <c r="I6" s="18" t="s">
        <v>22</v>
      </c>
      <c r="J6" s="16"/>
      <c r="K6" s="18" t="s">
        <v>22</v>
      </c>
    </row>
    <row r="7" spans="1:11" s="17" customFormat="1" ht="33" customHeight="1" x14ac:dyDescent="0.25">
      <c r="A7" s="14" t="s">
        <v>23</v>
      </c>
      <c r="B7" s="15">
        <v>20</v>
      </c>
      <c r="C7" s="15">
        <v>25</v>
      </c>
      <c r="D7" s="16"/>
      <c r="E7" s="15">
        <v>25</v>
      </c>
      <c r="F7" s="18">
        <v>45</v>
      </c>
      <c r="G7" s="16"/>
      <c r="H7" s="18">
        <v>45</v>
      </c>
      <c r="I7" s="18">
        <v>65</v>
      </c>
      <c r="J7" s="16"/>
      <c r="K7" s="18">
        <v>65</v>
      </c>
    </row>
    <row r="8" spans="1:11" s="31" customFormat="1" ht="26.25" customHeight="1" x14ac:dyDescent="0.25">
      <c r="A8" s="28" t="s">
        <v>17</v>
      </c>
      <c r="B8" s="33" t="s">
        <v>15</v>
      </c>
      <c r="C8" s="33" t="s">
        <v>14</v>
      </c>
      <c r="D8" s="32"/>
      <c r="E8" s="33" t="s">
        <v>14</v>
      </c>
      <c r="F8" s="33" t="s">
        <v>16</v>
      </c>
      <c r="G8" s="32"/>
      <c r="H8" s="33" t="s">
        <v>16</v>
      </c>
      <c r="I8" s="33" t="s">
        <v>5</v>
      </c>
      <c r="J8" s="32"/>
      <c r="K8" s="33" t="s">
        <v>5</v>
      </c>
    </row>
    <row r="9" spans="1:11" s="2" customFormat="1" ht="75" customHeight="1" x14ac:dyDescent="0.25">
      <c r="A9" s="9" t="s">
        <v>6</v>
      </c>
      <c r="B9" s="63" t="s">
        <v>83</v>
      </c>
      <c r="C9" s="64"/>
      <c r="D9" s="4"/>
      <c r="E9" s="63" t="s">
        <v>84</v>
      </c>
      <c r="F9" s="64"/>
      <c r="G9" s="4"/>
      <c r="H9" s="61" t="s">
        <v>8</v>
      </c>
      <c r="I9" s="19"/>
      <c r="J9" s="4"/>
      <c r="K9" s="62" t="s">
        <v>8</v>
      </c>
    </row>
    <row r="10" spans="1:11" ht="41.25" customHeight="1" x14ac:dyDescent="0.25">
      <c r="A10" s="9" t="s">
        <v>7</v>
      </c>
      <c r="B10" s="10"/>
      <c r="C10" s="11"/>
      <c r="D10" s="3"/>
      <c r="E10" s="65" t="s">
        <v>85</v>
      </c>
      <c r="F10" s="66"/>
      <c r="G10" s="32"/>
      <c r="H10" s="65" t="s">
        <v>9</v>
      </c>
      <c r="I10" s="66"/>
      <c r="J10" s="32"/>
      <c r="K10" s="62" t="s">
        <v>86</v>
      </c>
    </row>
    <row r="11" spans="1:11" s="31" customFormat="1" ht="30" x14ac:dyDescent="0.25">
      <c r="A11" s="28" t="s">
        <v>82</v>
      </c>
      <c r="B11" s="29">
        <v>6000</v>
      </c>
      <c r="C11" s="29">
        <v>12000</v>
      </c>
      <c r="D11" s="30"/>
      <c r="E11" s="29">
        <v>12000</v>
      </c>
      <c r="F11" s="29">
        <v>24000</v>
      </c>
      <c r="G11" s="30"/>
      <c r="H11" s="29">
        <v>24000</v>
      </c>
      <c r="I11" s="29">
        <v>50000</v>
      </c>
      <c r="J11" s="30"/>
      <c r="K11" s="29">
        <v>50000</v>
      </c>
    </row>
    <row r="13" spans="1:11" ht="23.25" x14ac:dyDescent="0.35">
      <c r="A13" s="8" t="s">
        <v>24</v>
      </c>
    </row>
    <row r="15" spans="1:11" ht="15" x14ac:dyDescent="0.25">
      <c r="A15" s="2" t="s">
        <v>25</v>
      </c>
      <c r="B15" s="12">
        <v>15</v>
      </c>
      <c r="C15" s="12">
        <v>30</v>
      </c>
      <c r="D15" s="3"/>
      <c r="E15" s="12">
        <v>30</v>
      </c>
      <c r="F15" s="12">
        <v>60</v>
      </c>
      <c r="G15" s="3"/>
      <c r="H15" s="12">
        <v>60</v>
      </c>
      <c r="I15" s="12">
        <v>200</v>
      </c>
      <c r="J15" s="3"/>
      <c r="K15" s="12">
        <v>200</v>
      </c>
    </row>
    <row r="16" spans="1:11" ht="15" x14ac:dyDescent="0.25">
      <c r="A16" s="2" t="s">
        <v>29</v>
      </c>
      <c r="B16" s="12">
        <v>3</v>
      </c>
      <c r="C16" s="12">
        <v>5</v>
      </c>
      <c r="D16" s="3"/>
      <c r="E16" s="12">
        <v>5</v>
      </c>
      <c r="F16" s="12">
        <v>6</v>
      </c>
      <c r="G16" s="3"/>
      <c r="H16" s="12">
        <v>6</v>
      </c>
      <c r="I16" s="12">
        <v>25</v>
      </c>
      <c r="J16" s="3"/>
      <c r="K16" s="12">
        <v>25</v>
      </c>
    </row>
    <row r="18" spans="1:33" ht="23.25" x14ac:dyDescent="0.35">
      <c r="A18" s="8" t="s">
        <v>32</v>
      </c>
    </row>
    <row r="19" spans="1:33" x14ac:dyDescent="0.3">
      <c r="A19" s="34" t="s">
        <v>37</v>
      </c>
    </row>
    <row r="20" spans="1:33" s="34" customFormat="1" x14ac:dyDescent="0.3">
      <c r="A20" s="34" t="s">
        <v>71</v>
      </c>
    </row>
    <row r="21" spans="1:33" x14ac:dyDescent="0.3">
      <c r="A21" s="34" t="s">
        <v>34</v>
      </c>
    </row>
    <row r="22" spans="1:33" x14ac:dyDescent="0.3">
      <c r="A22" s="34" t="s">
        <v>35</v>
      </c>
    </row>
    <row r="23" spans="1:33" x14ac:dyDescent="0.3">
      <c r="A23" s="34"/>
    </row>
    <row r="24" spans="1:33" s="60" customFormat="1" x14ac:dyDescent="0.3">
      <c r="A24" s="41" t="s">
        <v>46</v>
      </c>
      <c r="B24" s="42"/>
      <c r="C24" s="42"/>
      <c r="D24" s="42"/>
      <c r="E24" s="42"/>
      <c r="F24" s="55"/>
      <c r="G24" s="55"/>
      <c r="H24" s="55"/>
      <c r="I24" s="55"/>
      <c r="J24" s="55"/>
      <c r="K24" s="5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3">
      <c r="A25" s="34" t="s">
        <v>37</v>
      </c>
    </row>
    <row r="27" spans="1:33" x14ac:dyDescent="0.3">
      <c r="A27" s="38" t="s">
        <v>38</v>
      </c>
      <c r="B27" s="39" t="s">
        <v>40</v>
      </c>
      <c r="C27" s="40" t="s">
        <v>42</v>
      </c>
    </row>
    <row r="28" spans="1:33" x14ac:dyDescent="0.3">
      <c r="A28" s="38"/>
      <c r="B28" s="39"/>
      <c r="C28" s="40"/>
    </row>
    <row r="29" spans="1:33" x14ac:dyDescent="0.3">
      <c r="A29" s="2" t="s">
        <v>39</v>
      </c>
      <c r="B29" s="37">
        <v>8</v>
      </c>
      <c r="C29" s="34" t="s">
        <v>78</v>
      </c>
    </row>
    <row r="30" spans="1:33" ht="15" customHeight="1" x14ac:dyDescent="0.3">
      <c r="A30" s="2" t="s">
        <v>41</v>
      </c>
      <c r="B30" s="37">
        <v>6.5</v>
      </c>
      <c r="C30" s="34"/>
    </row>
    <row r="31" spans="1:33" ht="15" customHeight="1" x14ac:dyDescent="0.3">
      <c r="B31" s="37"/>
      <c r="C31" s="34"/>
    </row>
    <row r="32" spans="1:33" x14ac:dyDescent="0.3">
      <c r="A32" s="2" t="s">
        <v>25</v>
      </c>
      <c r="B32" s="37" t="s">
        <v>45</v>
      </c>
      <c r="C32" s="34" t="s">
        <v>44</v>
      </c>
    </row>
    <row r="33" spans="1:3" ht="15" customHeight="1" x14ac:dyDescent="0.3">
      <c r="A33" s="2" t="s">
        <v>30</v>
      </c>
      <c r="B33" s="37" t="s">
        <v>47</v>
      </c>
      <c r="C33" s="34" t="s">
        <v>49</v>
      </c>
    </row>
    <row r="34" spans="1:3" x14ac:dyDescent="0.3">
      <c r="A34" s="2" t="s">
        <v>51</v>
      </c>
      <c r="B34" s="37">
        <v>165</v>
      </c>
      <c r="C34" s="34" t="s">
        <v>52</v>
      </c>
    </row>
    <row r="35" spans="1:3" x14ac:dyDescent="0.3">
      <c r="A35" s="2" t="s">
        <v>70</v>
      </c>
      <c r="B35" s="37"/>
      <c r="C35" s="34" t="s">
        <v>53</v>
      </c>
    </row>
    <row r="36" spans="1:3" x14ac:dyDescent="0.3">
      <c r="B36" s="37"/>
      <c r="C36" s="34"/>
    </row>
    <row r="37" spans="1:3" x14ac:dyDescent="0.3">
      <c r="A37" s="2" t="s">
        <v>56</v>
      </c>
      <c r="B37" s="37" t="s">
        <v>57</v>
      </c>
      <c r="C37" s="34" t="s">
        <v>61</v>
      </c>
    </row>
    <row r="38" spans="1:3" x14ac:dyDescent="0.3">
      <c r="A38" s="2" t="s">
        <v>58</v>
      </c>
      <c r="B38" s="2" t="s">
        <v>59</v>
      </c>
      <c r="C38" s="34" t="s">
        <v>60</v>
      </c>
    </row>
    <row r="39" spans="1:3" x14ac:dyDescent="0.3">
      <c r="C39" s="34" t="s">
        <v>62</v>
      </c>
    </row>
    <row r="40" spans="1:3" x14ac:dyDescent="0.3">
      <c r="A40" s="2" t="s">
        <v>65</v>
      </c>
      <c r="B40" s="2" t="s">
        <v>66</v>
      </c>
      <c r="C40" s="34" t="s">
        <v>67</v>
      </c>
    </row>
    <row r="42" spans="1:3" x14ac:dyDescent="0.3">
      <c r="A42" s="34" t="s">
        <v>72</v>
      </c>
      <c r="C42" s="53" t="s">
        <v>74</v>
      </c>
    </row>
    <row r="43" spans="1:3" x14ac:dyDescent="0.3">
      <c r="A43" s="2" t="s">
        <v>79</v>
      </c>
      <c r="C43" s="54" t="s">
        <v>75</v>
      </c>
    </row>
    <row r="44" spans="1:3" x14ac:dyDescent="0.3">
      <c r="C44" s="54" t="s">
        <v>73</v>
      </c>
    </row>
    <row r="45" spans="1:3" x14ac:dyDescent="0.3">
      <c r="C45" s="34" t="s">
        <v>77</v>
      </c>
    </row>
  </sheetData>
  <mergeCells count="10">
    <mergeCell ref="B9:C9"/>
    <mergeCell ref="E9:F9"/>
    <mergeCell ref="E10:F10"/>
    <mergeCell ref="H10:I10"/>
    <mergeCell ref="B3:C3"/>
    <mergeCell ref="E3:F3"/>
    <mergeCell ref="H3:I3"/>
    <mergeCell ref="B4:C4"/>
    <mergeCell ref="E4:F4"/>
    <mergeCell ref="H4:I4"/>
  </mergeCells>
  <pageMargins left="0.25" right="0.25" top="0.75" bottom="0.75" header="0.3" footer="0.3"/>
  <pageSetup scale="5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27"/>
  <sheetViews>
    <sheetView showGridLines="0" topLeftCell="A4" workbookViewId="0">
      <selection activeCell="O24" sqref="O24"/>
    </sheetView>
  </sheetViews>
  <sheetFormatPr defaultRowHeight="14.4" x14ac:dyDescent="0.3"/>
  <cols>
    <col min="1" max="1" width="31.88671875" customWidth="1"/>
    <col min="2" max="2" width="12.6640625" customWidth="1"/>
    <col min="3" max="3" width="13.109375" customWidth="1"/>
    <col min="4" max="4" width="3.109375" customWidth="1"/>
    <col min="5" max="5" width="12.6640625" customWidth="1"/>
    <col min="6" max="6" width="12.5546875" customWidth="1"/>
    <col min="7" max="7" width="3.6640625" customWidth="1"/>
    <col min="8" max="9" width="12.6640625" customWidth="1"/>
    <col min="10" max="10" width="2.5546875" customWidth="1"/>
    <col min="11" max="11" width="12.6640625" customWidth="1"/>
  </cols>
  <sheetData>
    <row r="1" spans="1:12" ht="23.25" x14ac:dyDescent="0.35">
      <c r="A1" s="46" t="s">
        <v>87</v>
      </c>
    </row>
    <row r="2" spans="1:12" ht="15" x14ac:dyDescent="0.25">
      <c r="A2" s="1" t="s">
        <v>80</v>
      </c>
    </row>
    <row r="3" spans="1:12" s="36" customFormat="1" ht="18.75" customHeight="1" x14ac:dyDescent="0.25">
      <c r="B3" s="71" t="s">
        <v>0</v>
      </c>
      <c r="C3" s="71"/>
      <c r="D3" s="43"/>
      <c r="E3" s="71" t="s">
        <v>1</v>
      </c>
      <c r="F3" s="71"/>
      <c r="G3" s="43"/>
      <c r="H3" s="71" t="s">
        <v>2</v>
      </c>
      <c r="I3" s="71"/>
      <c r="J3" s="43"/>
      <c r="K3" s="43" t="s">
        <v>3</v>
      </c>
    </row>
    <row r="4" spans="1:12" s="56" customFormat="1" ht="17.25" x14ac:dyDescent="0.3">
      <c r="A4" s="59" t="s">
        <v>4</v>
      </c>
      <c r="B4" s="57" t="s">
        <v>12</v>
      </c>
      <c r="C4" s="57" t="s">
        <v>13</v>
      </c>
      <c r="D4" s="57"/>
      <c r="E4" s="57" t="s">
        <v>12</v>
      </c>
      <c r="F4" s="57" t="s">
        <v>13</v>
      </c>
      <c r="G4" s="57"/>
      <c r="H4" s="57" t="s">
        <v>12</v>
      </c>
      <c r="I4" s="57" t="s">
        <v>13</v>
      </c>
      <c r="J4" s="57"/>
      <c r="K4" s="57" t="s">
        <v>12</v>
      </c>
      <c r="L4" s="57"/>
    </row>
    <row r="5" spans="1:12" ht="15" x14ac:dyDescent="0.25">
      <c r="A5" s="36" t="s">
        <v>33</v>
      </c>
    </row>
    <row r="6" spans="1:12" s="35" customFormat="1" ht="15" x14ac:dyDescent="0.25">
      <c r="A6" s="35" t="s">
        <v>11</v>
      </c>
      <c r="B6" s="48">
        <f>'Reference Sheet'!B11/8*80%</f>
        <v>600</v>
      </c>
      <c r="C6" s="48">
        <f>'Reference Sheet'!C11/8*80%</f>
        <v>1200</v>
      </c>
      <c r="D6" s="49"/>
      <c r="E6" s="48">
        <f>'Reference Sheet'!E11/8*80%</f>
        <v>1200</v>
      </c>
      <c r="F6" s="48">
        <f>'Reference Sheet'!F11/8*80%</f>
        <v>2400</v>
      </c>
      <c r="G6" s="49"/>
      <c r="H6" s="48">
        <f>'Reference Sheet'!H11/8*80%</f>
        <v>2400</v>
      </c>
      <c r="I6" s="48">
        <f>'Reference Sheet'!I11/8*80%</f>
        <v>5000</v>
      </c>
      <c r="J6" s="49"/>
      <c r="K6" s="48">
        <f>'Reference Sheet'!K11/8*80%</f>
        <v>5000</v>
      </c>
    </row>
    <row r="7" spans="1:12" s="35" customFormat="1" ht="15" x14ac:dyDescent="0.25">
      <c r="A7" s="35" t="s">
        <v>36</v>
      </c>
      <c r="B7" s="48">
        <f>'Reference Sheet'!B11/8*20%</f>
        <v>150</v>
      </c>
      <c r="C7" s="48">
        <f>'Reference Sheet'!C11/8*20%</f>
        <v>300</v>
      </c>
      <c r="D7" s="49"/>
      <c r="E7" s="48">
        <f>'Reference Sheet'!E11/8*20%</f>
        <v>300</v>
      </c>
      <c r="F7" s="48">
        <f>'Reference Sheet'!F11/8*20%</f>
        <v>600</v>
      </c>
      <c r="G7" s="49"/>
      <c r="H7" s="48">
        <f>'Reference Sheet'!H11/8*20%</f>
        <v>600</v>
      </c>
      <c r="I7" s="48">
        <f>'Reference Sheet'!I11/8*20%</f>
        <v>1250</v>
      </c>
      <c r="J7" s="49"/>
      <c r="K7" s="48">
        <f>'Reference Sheet'!K11/8*20%</f>
        <v>1250</v>
      </c>
    </row>
    <row r="8" spans="1:12" s="35" customFormat="1" ht="15" x14ac:dyDescent="0.25">
      <c r="A8" s="35" t="s">
        <v>50</v>
      </c>
      <c r="B8" s="50">
        <v>0</v>
      </c>
      <c r="C8" s="50">
        <v>100</v>
      </c>
      <c r="D8" s="49"/>
      <c r="E8" s="50">
        <v>100</v>
      </c>
      <c r="F8" s="50">
        <v>200</v>
      </c>
      <c r="G8" s="49"/>
      <c r="H8" s="50">
        <v>200</v>
      </c>
      <c r="I8" s="50">
        <v>400</v>
      </c>
      <c r="J8" s="49"/>
      <c r="K8" s="50">
        <v>400</v>
      </c>
    </row>
    <row r="9" spans="1:12" ht="15" x14ac:dyDescent="0.25">
      <c r="B9" s="51"/>
      <c r="C9" s="51"/>
      <c r="D9" s="45"/>
      <c r="E9" s="51"/>
      <c r="F9" s="51"/>
      <c r="G9" s="45"/>
      <c r="H9" s="51"/>
      <c r="I9" s="51"/>
      <c r="J9" s="45"/>
      <c r="K9" s="51"/>
    </row>
    <row r="10" spans="1:12" ht="15" x14ac:dyDescent="0.25">
      <c r="A10" s="36" t="s">
        <v>43</v>
      </c>
      <c r="B10" s="51"/>
      <c r="C10" s="51"/>
      <c r="D10" s="45"/>
      <c r="E10" s="51"/>
      <c r="F10" s="51"/>
      <c r="G10" s="45"/>
      <c r="H10" s="51"/>
      <c r="I10" s="51"/>
      <c r="J10" s="45"/>
      <c r="K10" s="51"/>
    </row>
    <row r="11" spans="1:12" s="35" customFormat="1" ht="15" x14ac:dyDescent="0.25">
      <c r="A11" s="35" t="s">
        <v>26</v>
      </c>
      <c r="B11" s="48">
        <f>'Reference Sheet'!B15*35</f>
        <v>525</v>
      </c>
      <c r="C11" s="48">
        <f>'Reference Sheet'!C15*35</f>
        <v>1050</v>
      </c>
      <c r="D11" s="49"/>
      <c r="E11" s="48">
        <f>'Reference Sheet'!E15*35</f>
        <v>1050</v>
      </c>
      <c r="F11" s="48">
        <f>'Reference Sheet'!F15*35</f>
        <v>2100</v>
      </c>
      <c r="G11" s="49"/>
      <c r="H11" s="48">
        <f>'Reference Sheet'!H15*35</f>
        <v>2100</v>
      </c>
      <c r="I11" s="48">
        <f>'Reference Sheet'!I15*35</f>
        <v>7000</v>
      </c>
      <c r="J11" s="49"/>
      <c r="K11" s="48">
        <f>'Reference Sheet'!K15*35</f>
        <v>7000</v>
      </c>
    </row>
    <row r="12" spans="1:12" s="35" customFormat="1" ht="15" x14ac:dyDescent="0.25">
      <c r="A12" s="35" t="s">
        <v>28</v>
      </c>
      <c r="B12" s="48">
        <f>'Reference Sheet'!B16*35</f>
        <v>105</v>
      </c>
      <c r="C12" s="48">
        <f>'Reference Sheet'!C16*35</f>
        <v>175</v>
      </c>
      <c r="D12" s="49"/>
      <c r="E12" s="48">
        <f>'Reference Sheet'!E16*35</f>
        <v>175</v>
      </c>
      <c r="F12" s="48">
        <f>'Reference Sheet'!F16*35</f>
        <v>210</v>
      </c>
      <c r="G12" s="49"/>
      <c r="H12" s="48">
        <f>'Reference Sheet'!H16*35</f>
        <v>210</v>
      </c>
      <c r="I12" s="48">
        <f>'Reference Sheet'!I16*35</f>
        <v>875</v>
      </c>
      <c r="J12" s="49"/>
      <c r="K12" s="48">
        <f>'Reference Sheet'!K16*35</f>
        <v>875</v>
      </c>
    </row>
    <row r="13" spans="1:12" ht="15" x14ac:dyDescent="0.25">
      <c r="A13" t="s">
        <v>48</v>
      </c>
      <c r="B13" s="51">
        <v>0</v>
      </c>
      <c r="C13" s="51">
        <v>450</v>
      </c>
      <c r="D13" s="45"/>
      <c r="E13" s="51">
        <v>450</v>
      </c>
      <c r="F13" s="51">
        <v>750</v>
      </c>
      <c r="G13" s="45"/>
      <c r="H13" s="51">
        <v>750</v>
      </c>
      <c r="I13" s="51">
        <v>1500</v>
      </c>
      <c r="J13" s="45"/>
      <c r="K13" s="51">
        <v>2000</v>
      </c>
    </row>
    <row r="14" spans="1:12" ht="15" x14ac:dyDescent="0.25">
      <c r="A14" t="s">
        <v>31</v>
      </c>
      <c r="B14" s="51">
        <v>0</v>
      </c>
      <c r="C14" s="51">
        <v>165</v>
      </c>
      <c r="D14" s="45"/>
      <c r="E14" s="51">
        <v>165</v>
      </c>
      <c r="F14" s="51">
        <v>330</v>
      </c>
      <c r="G14" s="45"/>
      <c r="H14" s="51">
        <v>330</v>
      </c>
      <c r="I14" s="51">
        <v>660</v>
      </c>
      <c r="J14" s="45"/>
      <c r="K14" s="51">
        <v>660</v>
      </c>
    </row>
    <row r="15" spans="1:12" ht="15" x14ac:dyDescent="0.25">
      <c r="A15" t="s">
        <v>76</v>
      </c>
      <c r="B15" s="51"/>
      <c r="C15" s="51"/>
      <c r="D15" s="45"/>
      <c r="E15" s="51"/>
      <c r="F15" s="51"/>
      <c r="G15" s="45"/>
      <c r="H15" s="51">
        <v>150</v>
      </c>
      <c r="I15" s="51">
        <v>300</v>
      </c>
      <c r="J15" s="45"/>
      <c r="K15" s="51">
        <v>300</v>
      </c>
    </row>
    <row r="16" spans="1:12" ht="15" x14ac:dyDescent="0.25">
      <c r="B16" s="51"/>
      <c r="C16" s="51"/>
      <c r="D16" s="45"/>
      <c r="E16" s="51"/>
      <c r="F16" s="51"/>
      <c r="G16" s="45"/>
      <c r="H16" s="51"/>
      <c r="I16" s="51"/>
      <c r="J16" s="45"/>
      <c r="K16" s="51"/>
    </row>
    <row r="17" spans="1:11" ht="15" x14ac:dyDescent="0.25">
      <c r="A17" s="36" t="s">
        <v>54</v>
      </c>
      <c r="B17" s="51"/>
      <c r="C17" s="51"/>
      <c r="D17" s="45"/>
      <c r="E17" s="51"/>
      <c r="F17" s="51"/>
      <c r="G17" s="45"/>
      <c r="H17" s="51"/>
      <c r="I17" s="51"/>
      <c r="J17" s="45"/>
      <c r="K17" s="51"/>
    </row>
    <row r="18" spans="1:11" ht="15.75" customHeight="1" x14ac:dyDescent="0.25">
      <c r="A18" t="s">
        <v>55</v>
      </c>
      <c r="B18" s="51">
        <v>175</v>
      </c>
      <c r="C18" s="51">
        <v>250</v>
      </c>
      <c r="D18" s="45"/>
      <c r="E18" s="51">
        <v>250</v>
      </c>
      <c r="F18" s="51">
        <v>350</v>
      </c>
      <c r="G18" s="45"/>
      <c r="H18" s="51">
        <v>350</v>
      </c>
      <c r="I18" s="51">
        <v>500</v>
      </c>
      <c r="J18" s="45"/>
      <c r="K18" s="51">
        <v>500</v>
      </c>
    </row>
    <row r="19" spans="1:11" ht="15" x14ac:dyDescent="0.25">
      <c r="A19" t="s">
        <v>10</v>
      </c>
      <c r="B19" s="51">
        <v>200</v>
      </c>
      <c r="C19" s="51">
        <v>300</v>
      </c>
      <c r="D19" s="45"/>
      <c r="E19" s="51">
        <v>300</v>
      </c>
      <c r="F19" s="51">
        <v>500</v>
      </c>
      <c r="G19" s="45"/>
      <c r="H19" s="51">
        <v>500</v>
      </c>
      <c r="I19" s="51">
        <v>800</v>
      </c>
      <c r="J19" s="45"/>
      <c r="K19" s="51">
        <v>800</v>
      </c>
    </row>
    <row r="20" spans="1:11" ht="15" x14ac:dyDescent="0.25">
      <c r="A20" t="s">
        <v>63</v>
      </c>
      <c r="B20" s="51">
        <v>100</v>
      </c>
      <c r="C20" s="51">
        <v>100</v>
      </c>
      <c r="D20" s="45"/>
      <c r="E20" s="51">
        <v>100</v>
      </c>
      <c r="F20" s="51">
        <v>200</v>
      </c>
      <c r="G20" s="45"/>
      <c r="H20" s="51">
        <v>200</v>
      </c>
      <c r="I20" s="51">
        <v>350</v>
      </c>
      <c r="J20" s="45"/>
      <c r="K20" s="51">
        <v>350</v>
      </c>
    </row>
    <row r="21" spans="1:11" s="47" customFormat="1" ht="15" x14ac:dyDescent="0.25">
      <c r="A21" s="47" t="s">
        <v>64</v>
      </c>
      <c r="B21" s="51">
        <v>0</v>
      </c>
      <c r="C21" s="51">
        <v>25</v>
      </c>
      <c r="D21" s="52"/>
      <c r="E21" s="51">
        <v>25</v>
      </c>
      <c r="F21" s="51">
        <v>25</v>
      </c>
      <c r="G21" s="52"/>
      <c r="H21" s="51">
        <v>25</v>
      </c>
      <c r="I21" s="51">
        <v>50</v>
      </c>
      <c r="J21" s="52"/>
      <c r="K21" s="51">
        <v>50</v>
      </c>
    </row>
    <row r="23" spans="1:11" s="36" customFormat="1" ht="15" x14ac:dyDescent="0.25">
      <c r="A23" s="36" t="s">
        <v>68</v>
      </c>
      <c r="B23" s="44">
        <f>SUM(B6:B21)</f>
        <v>1855</v>
      </c>
      <c r="C23" s="44">
        <f>SUM(C6:C21)</f>
        <v>4115</v>
      </c>
      <c r="D23" s="44"/>
      <c r="E23" s="44">
        <f>SUM(E6:E21)</f>
        <v>4115</v>
      </c>
      <c r="F23" s="44">
        <f>SUM(F6:F21)</f>
        <v>7665</v>
      </c>
      <c r="G23" s="44"/>
      <c r="H23" s="44">
        <f>SUM(H6:H21)</f>
        <v>7815</v>
      </c>
      <c r="I23" s="44">
        <f>SUM(I6:I21)</f>
        <v>18685</v>
      </c>
      <c r="J23" s="44"/>
      <c r="K23" s="44">
        <f>SUM(K6:K21)</f>
        <v>19185</v>
      </c>
    </row>
    <row r="24" spans="1:11" ht="15.75" thickBot="1" x14ac:dyDescent="0.3">
      <c r="A24" t="s">
        <v>69</v>
      </c>
      <c r="B24" s="58">
        <f>B23*25%</f>
        <v>463.75</v>
      </c>
      <c r="C24" s="58">
        <f t="shared" ref="C24:K24" si="0">C23*25%</f>
        <v>1028.75</v>
      </c>
      <c r="D24" s="44"/>
      <c r="E24" s="58">
        <f t="shared" si="0"/>
        <v>1028.75</v>
      </c>
      <c r="F24" s="58">
        <f t="shared" si="0"/>
        <v>1916.25</v>
      </c>
      <c r="G24" s="44"/>
      <c r="H24" s="58">
        <f t="shared" si="0"/>
        <v>1953.75</v>
      </c>
      <c r="I24" s="58">
        <f t="shared" si="0"/>
        <v>4671.25</v>
      </c>
      <c r="J24" s="44"/>
      <c r="K24" s="58">
        <f t="shared" si="0"/>
        <v>4796.25</v>
      </c>
    </row>
    <row r="25" spans="1:11" s="36" customFormat="1" ht="15.75" thickTop="1" x14ac:dyDescent="0.25">
      <c r="A25" s="36" t="s">
        <v>27</v>
      </c>
      <c r="B25" s="44">
        <f>B24+B23</f>
        <v>2318.75</v>
      </c>
      <c r="C25" s="44">
        <f>C24+C23</f>
        <v>5143.75</v>
      </c>
      <c r="D25" s="44"/>
      <c r="E25" s="44">
        <f>E24+E23</f>
        <v>5143.75</v>
      </c>
      <c r="F25" s="44">
        <f>F24+F23</f>
        <v>9581.25</v>
      </c>
      <c r="G25" s="44"/>
      <c r="H25" s="44">
        <f>H24+H23</f>
        <v>9768.75</v>
      </c>
      <c r="I25" s="44">
        <f>I24+I23</f>
        <v>23356.25</v>
      </c>
      <c r="J25" s="44"/>
      <c r="K25" s="44">
        <f>K24+K23</f>
        <v>23981.25</v>
      </c>
    </row>
    <row r="26" spans="1:11" ht="15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30" x14ac:dyDescent="0.25">
      <c r="A27" s="2" t="s">
        <v>81</v>
      </c>
      <c r="B27" s="44">
        <v>2500</v>
      </c>
      <c r="C27" s="44">
        <v>5000</v>
      </c>
      <c r="D27" s="44"/>
      <c r="E27" s="44">
        <v>5000</v>
      </c>
      <c r="F27" s="44">
        <v>10000</v>
      </c>
      <c r="G27" s="44"/>
      <c r="H27" s="44">
        <v>10000</v>
      </c>
      <c r="I27" s="44">
        <v>35000</v>
      </c>
      <c r="J27" s="44"/>
      <c r="K27" s="44">
        <v>35000</v>
      </c>
    </row>
  </sheetData>
  <mergeCells count="3">
    <mergeCell ref="B3:C3"/>
    <mergeCell ref="E3:F3"/>
    <mergeCell ref="H3:I3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 Sheet</vt:lpstr>
      <vt:lpstr>Branch Space Guidelines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Laura Molnar</cp:lastModifiedBy>
  <cp:lastPrinted>2017-05-26T16:15:12Z</cp:lastPrinted>
  <dcterms:created xsi:type="dcterms:W3CDTF">2017-05-15T22:12:51Z</dcterms:created>
  <dcterms:modified xsi:type="dcterms:W3CDTF">2017-10-11T14:54:40Z</dcterms:modified>
</cp:coreProperties>
</file>